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総務課（企画係）\Desktop\"/>
    </mc:Choice>
  </mc:AlternateContent>
  <xr:revisionPtr revIDLastSave="0" documentId="8_{6464660D-7A80-484B-B661-A405CD7E426A}" xr6:coauthVersionLast="47" xr6:coauthVersionMax="47" xr10:uidLastSave="{00000000-0000-0000-0000-000000000000}"/>
  <workbookProtection workbookAlgorithmName="SHA-512" workbookHashValue="Y07tblSiH466EqXA65EWowVzcRWlcHlnzWa6GAfcENrq5Ps3+f7w6sSD9+EW/OX/1q0jnBWF969Ff2b/wRF8dw==" workbookSaltValue="YRVd0G7FNBDiG0XzZaE8Eg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LZ80" i="4" s="1"/>
  <c r="FG7" i="5"/>
  <c r="FF7" i="5"/>
  <c r="FE7" i="5"/>
  <c r="FD7" i="5"/>
  <c r="FC7" i="5"/>
  <c r="FB7" i="5"/>
  <c r="FA7" i="5"/>
  <c r="KV79" i="4" s="1"/>
  <c r="EZ7" i="5"/>
  <c r="EX7" i="5"/>
  <c r="EW7" i="5"/>
  <c r="EV7" i="5"/>
  <c r="HX80" i="4" s="1"/>
  <c r="EU7" i="5"/>
  <c r="HI80" i="4" s="1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AT79" i="4" s="1"/>
  <c r="DT7" i="5"/>
  <c r="DS7" i="5"/>
  <c r="DQ7" i="5"/>
  <c r="DP7" i="5"/>
  <c r="DO7" i="5"/>
  <c r="DN7" i="5"/>
  <c r="KU56" i="4" s="1"/>
  <c r="DM7" i="5"/>
  <c r="DL7" i="5"/>
  <c r="DK7" i="5"/>
  <c r="DJ7" i="5"/>
  <c r="DI7" i="5"/>
  <c r="KU55" i="4" s="1"/>
  <c r="DH7" i="5"/>
  <c r="KF55" i="4" s="1"/>
  <c r="DF7" i="5"/>
  <c r="DE7" i="5"/>
  <c r="DD7" i="5"/>
  <c r="HV56" i="4" s="1"/>
  <c r="DC7" i="5"/>
  <c r="DB7" i="5"/>
  <c r="DA7" i="5"/>
  <c r="IZ55" i="4" s="1"/>
  <c r="CZ7" i="5"/>
  <c r="CY7" i="5"/>
  <c r="CX7" i="5"/>
  <c r="CW7" i="5"/>
  <c r="CU7" i="5"/>
  <c r="CT7" i="5"/>
  <c r="EW56" i="4" s="1"/>
  <c r="CS7" i="5"/>
  <c r="CR7" i="5"/>
  <c r="CQ7" i="5"/>
  <c r="CP7" i="5"/>
  <c r="CO7" i="5"/>
  <c r="CN7" i="5"/>
  <c r="CM7" i="5"/>
  <c r="CL7" i="5"/>
  <c r="CJ7" i="5"/>
  <c r="CI7" i="5"/>
  <c r="CH7" i="5"/>
  <c r="CG7" i="5"/>
  <c r="AE56" i="4" s="1"/>
  <c r="CF7" i="5"/>
  <c r="CE7" i="5"/>
  <c r="CD7" i="5"/>
  <c r="CC7" i="5"/>
  <c r="CB7" i="5"/>
  <c r="CA7" i="5"/>
  <c r="BY7" i="5"/>
  <c r="BX7" i="5"/>
  <c r="BW7" i="5"/>
  <c r="BV7" i="5"/>
  <c r="BU7" i="5"/>
  <c r="BT7" i="5"/>
  <c r="MN33" i="4" s="1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HV33" i="4" s="1"/>
  <c r="BF7" i="5"/>
  <c r="BE7" i="5"/>
  <c r="BC7" i="5"/>
  <c r="BB7" i="5"/>
  <c r="BA7" i="5"/>
  <c r="AZ7" i="5"/>
  <c r="AY7" i="5"/>
  <c r="AX7" i="5"/>
  <c r="AW7" i="5"/>
  <c r="AV7" i="5"/>
  <c r="AU7" i="5"/>
  <c r="AT7" i="5"/>
  <c r="DD33" i="4" s="1"/>
  <c r="AR7" i="5"/>
  <c r="AQ7" i="5"/>
  <c r="AP7" i="5"/>
  <c r="AO7" i="5"/>
  <c r="AN7" i="5"/>
  <c r="AM7" i="5"/>
  <c r="BX33" i="4" s="1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ID12" i="4" s="1"/>
  <c r="AE6" i="5"/>
  <c r="AD6" i="5"/>
  <c r="JW10" i="4" s="1"/>
  <c r="AC6" i="5"/>
  <c r="AB6" i="5"/>
  <c r="LP8" i="4" s="1"/>
  <c r="AA6" i="5"/>
  <c r="JW8" i="4" s="1"/>
  <c r="Z6" i="5"/>
  <c r="ID8" i="4" s="1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Q6" i="5"/>
  <c r="P6" i="5"/>
  <c r="B10" i="4" s="1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H90" i="4"/>
  <c r="E90" i="4"/>
  <c r="D90" i="4"/>
  <c r="MO80" i="4"/>
  <c r="LK80" i="4"/>
  <c r="KV80" i="4"/>
  <c r="KG80" i="4"/>
  <c r="JB80" i="4"/>
  <c r="IM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E79" i="4"/>
  <c r="P79" i="4"/>
  <c r="MN56" i="4"/>
  <c r="LY56" i="4"/>
  <c r="LJ56" i="4"/>
  <c r="KF56" i="4"/>
  <c r="IZ56" i="4"/>
  <c r="IK56" i="4"/>
  <c r="HG56" i="4"/>
  <c r="GR56" i="4"/>
  <c r="FL56" i="4"/>
  <c r="EH56" i="4"/>
  <c r="DS56" i="4"/>
  <c r="DD56" i="4"/>
  <c r="BX56" i="4"/>
  <c r="BI56" i="4"/>
  <c r="AT56" i="4"/>
  <c r="P56" i="4"/>
  <c r="MN55" i="4"/>
  <c r="LY55" i="4"/>
  <c r="LJ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LY33" i="4"/>
  <c r="LJ33" i="4"/>
  <c r="KF33" i="4"/>
  <c r="IZ33" i="4"/>
  <c r="IK33" i="4"/>
  <c r="HG33" i="4"/>
  <c r="GR33" i="4"/>
  <c r="FL33" i="4"/>
  <c r="EW33" i="4"/>
  <c r="EH33" i="4"/>
  <c r="DS33" i="4"/>
  <c r="BI33" i="4"/>
  <c r="AT33" i="4"/>
  <c r="AE33" i="4"/>
  <c r="P33" i="4"/>
  <c r="CN12" i="4"/>
  <c r="AU12" i="4"/>
  <c r="LP10" i="4"/>
  <c r="ID10" i="4"/>
  <c r="EG10" i="4"/>
  <c r="CN10" i="4"/>
  <c r="AU10" i="4"/>
  <c r="CN8" i="4"/>
  <c r="AU8" i="4"/>
  <c r="B8" i="4"/>
  <c r="JB78" i="4" l="1"/>
  <c r="BX78" i="4"/>
  <c r="BX54" i="4"/>
  <c r="BX32" i="4"/>
  <c r="MO78" i="4"/>
  <c r="MN54" i="4"/>
  <c r="MN32" i="4"/>
  <c r="IZ54" i="4"/>
  <c r="IZ32" i="4"/>
  <c r="FO78" i="4"/>
  <c r="FL54" i="4"/>
  <c r="FL32" i="4"/>
  <c r="C11" i="5"/>
  <c r="D11" i="5"/>
  <c r="E11" i="5"/>
  <c r="B11" i="5"/>
  <c r="GT78" i="4" l="1"/>
  <c r="P78" i="4"/>
  <c r="P54" i="4"/>
  <c r="P32" i="4"/>
  <c r="KG78" i="4"/>
  <c r="KF54" i="4"/>
  <c r="KF32" i="4"/>
  <c r="GR54" i="4"/>
  <c r="GR32" i="4"/>
  <c r="DG78" i="4"/>
  <c r="DD54" i="4"/>
  <c r="DD32" i="4"/>
  <c r="LZ78" i="4"/>
  <c r="LY32" i="4"/>
  <c r="EZ78" i="4"/>
  <c r="EW54" i="4"/>
  <c r="EW32" i="4"/>
  <c r="BI78" i="4"/>
  <c r="BI54" i="4"/>
  <c r="BI32" i="4"/>
  <c r="LY54" i="4"/>
  <c r="IM78" i="4"/>
  <c r="IK54" i="4"/>
  <c r="IK32" i="4"/>
  <c r="AT78" i="4"/>
  <c r="HX78" i="4"/>
  <c r="HV54" i="4"/>
  <c r="HV32" i="4"/>
  <c r="EK78" i="4"/>
  <c r="EH54" i="4"/>
  <c r="EH32" i="4"/>
  <c r="AT54" i="4"/>
  <c r="AT32" i="4"/>
  <c r="LK78" i="4"/>
  <c r="LJ54" i="4"/>
  <c r="LJ32" i="4"/>
  <c r="DV78" i="4"/>
  <c r="DS54" i="4"/>
  <c r="KV78" i="4"/>
  <c r="KU54" i="4"/>
  <c r="KU32" i="4"/>
  <c r="HI78" i="4"/>
  <c r="HG54" i="4"/>
  <c r="HG32" i="4"/>
  <c r="DS32" i="4"/>
  <c r="AE78" i="4"/>
  <c r="AE54" i="4"/>
  <c r="AE32" i="4"/>
</calcChain>
</file>

<file path=xl/sharedStrings.xml><?xml version="1.0" encoding="utf-8"?>
<sst xmlns="http://schemas.openxmlformats.org/spreadsheetml/2006/main" count="345" uniqueCount="188">
  <si>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</si>
  <si>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</si>
  <si>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</si>
  <si>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</si>
  <si>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</si>
  <si>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</si>
  <si>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</si>
  <si>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</si>
  <si>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</si>
  <si>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</si>
  <si>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</si>
  <si>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</si>
  <si>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</si>
  <si>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</si>
  <si>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</si>
  <si>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</si>
  <si>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</si>
  <si>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</si>
  <si>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</si>
  <si>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</si>
  <si>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</si>
  <si>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</si>
  <si>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</si>
  <si>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</si>
  <si>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</si>
  <si>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</si>
  <si>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</si>
  <si>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</si>
  <si>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</si>
  <si>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</si>
  <si>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</si>
  <si>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</si>
  <si>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</si>
  <si>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</si>
  <si>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</si>
  <si>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</si>
  <si>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</si>
  <si>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</si>
  <si>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</si>
  <si>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</si>
  <si>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</si>
  <si>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</si>
  <si>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</si>
  <si>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</si>
  <si>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</si>
  <si>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</si>
  <si>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</si>
  <si>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</si>
  <si>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</si>
  <si>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</si>
  <si>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</si>
  <si>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</si>
  <si>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</si>
  <si>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</si>
  <si>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</si>
  <si>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</si>
  <si>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</si>
  <si>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</si>
  <si>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</si>
  <si>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</si>
  <si>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</si>
  <si>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</si>
  <si>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</si>
  <si>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</si>
  <si>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</si>
  <si>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</si>
  <si>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</si>
  <si>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</si>
  <si>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</si>
  <si>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</si>
  <si>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</si>
  <si>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</si>
  <si>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</si>
  <si>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</si>
  <si>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</si>
  <si>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</si>
  <si>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</si>
  <si>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</si>
  <si>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</si>
  <si>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</si>
  <si>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</si>
  <si>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</si>
  <si>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</si>
  <si>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</si>
  <si>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</si>
  <si>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</si>
  <si>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</si>
  <si>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</si>
  <si>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</si>
  <si>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</si>
  <si>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</si>
  <si>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</si>
  <si>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</si>
  <si>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</si>
  <si>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</si>
  <si>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</si>
  <si>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</si>
  <si>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</si>
  <si>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</si>
  <si>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</si>
  <si>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</si>
  <si>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</si>
  <si>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</si>
  <si>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</si>
  <si>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</si>
  <si>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</si>
  <si>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</si>
  <si>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</si>
  <si>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</si>
  <si>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</si>
  <si>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</si>
  <si>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</si>
  <si>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</si>
  <si>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</si>
  <si>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</si>
  <si>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</si>
  <si>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</si>
  <si>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</si>
  <si>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</si>
  <si>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</si>
  <si>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</si>
  <si>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</si>
  <si>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</si>
  <si>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</si>
  <si>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</si>
  <si>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</si>
  <si>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</si>
  <si>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</si>
  <si>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</si>
  <si>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</si>
  <si>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</si>
  <si>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</si>
  <si>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</si>
  <si>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</si>
  <si>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</si>
  <si>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</si>
  <si>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</si>
  <si>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</si>
  <si>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</si>
  <si>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</si>
  <si>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</si>
  <si>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</si>
  <si>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</si>
  <si>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</si>
  <si>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</si>
  <si>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</si>
  <si>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</si>
  <si>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</si>
  <si>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</si>
  <si>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</si>
  <si>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</si>
  <si>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</si>
  <si>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</si>
  <si>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</si>
  <si>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</si>
  <si>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</si>
  <si>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</si>
  <si>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</si>
  <si>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</si>
  <si>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</si>
  <si>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</si>
  <si>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</si>
  <si>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</si>
  <si>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</si>
  <si>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</si>
  <si>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福岡県</t>
  </si>
  <si>
    <t>公立八女総合病院企業団</t>
  </si>
  <si>
    <t>公立八女総合病院</t>
  </si>
  <si>
    <t>条例全部</t>
  </si>
  <si>
    <t>病院事業</t>
  </si>
  <si>
    <t>一般病院</t>
  </si>
  <si>
    <t>300床以上～400床未満</t>
  </si>
  <si>
    <t>自治体職員 その他</t>
  </si>
  <si>
    <t>直営</t>
  </si>
  <si>
    <t>対象</t>
  </si>
  <si>
    <t>透 訓 ガ</t>
  </si>
  <si>
    <t>救 臨 が へ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</si>
  <si>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</si>
  <si>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</si>
  <si>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</si>
  <si>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</si>
  <si>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</si>
  <si>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</si>
  <si>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</si>
  <si>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令和５年度も新型コロナウイルス感染症による影響があった年度であり、感染対策や入院制限、関係補助金等の減少により経常収支は赤字となった。また、消化器内科常勤医不在の影響もあり、患者数は低迷したままであり、さらには人件費や薬剤費の高騰など支出負担の増加により、病院経営は依然として厳しい状況にある。
令和５年度中に策定した経営強化プランに沿って、今後も適切な対策を継続し、病床の効率的な運用及びＤＰＣ制度を適正に理解し、入院収益を確保すると共に、連携機能の強化を行い、他医療圏に流出している患者を受け入れ、医業収益の増収を図る必要がある。加えて、費用管理体制の強化に取り組み、人件費や委託費の支出削減の対策を行い、経営の安定化に努める。</t>
    <phoneticPr fontId="5"/>
  </si>
  <si>
    <t>　現在の病院施設は建設後30年、管理棟は50年が経過しており、施設の老朽化、狭隘化が進んでいる状態である。今後、施設機能等を維持するため、建物設備等の更新及び修繕を計画的に行う必要がある。
　器械備品減価償却率は類似病院の平均を上回っており、更新整備が遅れている状況にある。このことから、限られた財源を有効に活用するため、更新が必要な機器を精査しながら更新整備を進めていく。</t>
    <phoneticPr fontId="5"/>
  </si>
  <si>
    <t>令和５年５月に新型コロナウイルス感染症の位置づけが２類相当から５類感染症になったものの、感染症対策は継続して実施する必要があり、入院制限や、外来診療の一部休止を実施したことに加え、患者の受診控えや季節性感染症等の減少及び、消化器内科常勤医の不在等の影響により、入院・外来ともに患者数が大幅に減少したことにより、医業収益が減少した。一方、医業費用では、高額医薬品の使用等が影響し、材料費対医業収益比率が上昇した。加えて、新型コロナウイルス感染症関係補助金等の減少により、経常収支比率は昨年度から大幅に悪化した。</t>
    <rPh sb="160" eb="162">
      <t>ゲンショウ</t>
    </rPh>
    <rPh sb="165" eb="167">
      <t>イッポウ</t>
    </rPh>
    <rPh sb="168" eb="170">
      <t>イギョウ</t>
    </rPh>
    <rPh sb="170" eb="172">
      <t>ヒヨウ</t>
    </rPh>
    <rPh sb="189" eb="192">
      <t>ザイリョウヒ</t>
    </rPh>
    <rPh sb="192" eb="193">
      <t>タイ</t>
    </rPh>
    <rPh sb="193" eb="195">
      <t>イギョウ</t>
    </rPh>
    <rPh sb="195" eb="197">
      <t>シュウエキ</t>
    </rPh>
    <rPh sb="197" eb="199">
      <t>ヒリツ</t>
    </rPh>
    <rPh sb="200" eb="202">
      <t>ジョウショウ</t>
    </rPh>
    <rPh sb="205" eb="206">
      <t>クワ</t>
    </rPh>
    <rPh sb="241" eb="244">
      <t>サクネンド</t>
    </rPh>
    <rPh sb="246" eb="248">
      <t>オオハバ</t>
    </rPh>
    <rPh sb="249" eb="251">
      <t>アッカ</t>
    </rPh>
    <phoneticPr fontId="5"/>
  </si>
  <si>
    <t>公立八女総合病院は八女筑後医療圏の公立の基幹病院として、地域の医療機関と連携しながら、急性期を中心とした医療提供を行っている。
また、二次救急医療機関としての役割のほか、小児・周産期医療、生活習慣病医療（予防・治療）、新興感染症などの政策的医療を担っている。
加えて、下記の役割も担っている。
・地域医療支援病院として連携の強化及び充実。
・がん診療連携拠点病院として専門的で質の高いがん医療の提供。
・臨床研修病院として教育機関。
・へき地医療拠点病院として無医地区等の医療確保。</t>
    <rPh sb="109" eb="111">
      <t>シンコウ</t>
    </rPh>
    <rPh sb="111" eb="114">
      <t>カンセンショウ</t>
    </rPh>
    <rPh sb="130" eb="131">
      <t>クワ</t>
    </rPh>
    <rPh sb="134" eb="136">
      <t>カキ</t>
    </rPh>
    <rPh sb="137" eb="139">
      <t>ヤクワリ</t>
    </rPh>
    <rPh sb="140" eb="141">
      <t>ニナ</t>
    </rPh>
    <rPh sb="211" eb="213">
      <t>キョウイク</t>
    </rPh>
    <rPh sb="213" eb="215">
      <t>キカン</t>
    </rPh>
    <rPh sb="220" eb="221">
      <t>チ</t>
    </rPh>
    <rPh sb="221" eb="223">
      <t>イリョウ</t>
    </rPh>
    <rPh sb="223" eb="225">
      <t>キョテン</t>
    </rPh>
    <rPh sb="225" eb="227">
      <t>ビョウイン</t>
    </rPh>
    <rPh sb="230" eb="234">
      <t>ムイチク</t>
    </rPh>
    <rPh sb="234" eb="235">
      <t>トウ</t>
    </rPh>
    <rPh sb="236" eb="238">
      <t>イリョウ</t>
    </rPh>
    <rPh sb="238" eb="240">
      <t>カクホ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</si>
</sst>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90.3</c:v>
                </c:pt>
                <c:pt idx="1">
                  <c:v>65.2</c:v>
                </c:pt>
                <c:pt idx="2">
                  <c:v>70.400000000000006</c:v>
                </c:pt>
                <c:pt idx="3">
                  <c:v>68.900000000000006</c:v>
                </c:pt>
                <c:pt idx="4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7-438E-9F7C-DDED41BC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66.5</c:v>
                </c:pt>
                <c:pt idx="2">
                  <c:v>66.8</c:v>
                </c:pt>
                <c:pt idx="3">
                  <c:v>66.599999999999994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7-438E-9F7C-DDED41BC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79.400000000000006</c:v>
                </c:pt>
                <c:pt idx="2">
                  <c:v>83.4</c:v>
                </c:pt>
                <c:pt idx="3">
                  <c:v>83.6</c:v>
                </c:pt>
                <c:pt idx="4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8-4747-9B26-7D15EF9B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81.400000000000006</c:v>
                </c:pt>
                <c:pt idx="2">
                  <c:v>83.7</c:v>
                </c:pt>
                <c:pt idx="3">
                  <c:v>84</c:v>
                </c:pt>
                <c:pt idx="4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8-4747-9B26-7D15EF9B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80.3</c:v>
                </c:pt>
                <c:pt idx="2">
                  <c:v>84.3</c:v>
                </c:pt>
                <c:pt idx="3">
                  <c:v>84.5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E-4EC0-9DB2-ACE0C2F5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84.1</c:v>
                </c:pt>
                <c:pt idx="2">
                  <c:v>86.3</c:v>
                </c:pt>
                <c:pt idx="3">
                  <c:v>86.6</c:v>
                </c:pt>
                <c:pt idx="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E-4EC0-9DB2-ACE0C2F5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93.5</c:v>
                </c:pt>
                <c:pt idx="2">
                  <c:v>99</c:v>
                </c:pt>
                <c:pt idx="3">
                  <c:v>97.5</c:v>
                </c:pt>
                <c:pt idx="4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1-4940-BC7B-7D02B74F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102.4</c:v>
                </c:pt>
                <c:pt idx="2">
                  <c:v>107.2</c:v>
                </c:pt>
                <c:pt idx="3">
                  <c:v>104.8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1-4940-BC7B-7D02B74F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65.900000000000006</c:v>
                </c:pt>
                <c:pt idx="2">
                  <c:v>66.599999999999994</c:v>
                </c:pt>
                <c:pt idx="3">
                  <c:v>68.400000000000006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F-428E-895B-76BBD5E5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54.3</c:v>
                </c:pt>
                <c:pt idx="2">
                  <c:v>54.9</c:v>
                </c:pt>
                <c:pt idx="3">
                  <c:v>56.1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F-428E-895B-76BBD5E5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81.7</c:v>
                </c:pt>
                <c:pt idx="2">
                  <c:v>80.3</c:v>
                </c:pt>
                <c:pt idx="3">
                  <c:v>80.3</c:v>
                </c:pt>
                <c:pt idx="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9-45EB-920F-C18BC241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69.900000000000006</c:v>
                </c:pt>
                <c:pt idx="2">
                  <c:v>68.8</c:v>
                </c:pt>
                <c:pt idx="3">
                  <c:v>69.7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9-45EB-920F-C18BC241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50981773</c:v>
                </c:pt>
                <c:pt idx="1">
                  <c:v>51744260</c:v>
                </c:pt>
                <c:pt idx="2">
                  <c:v>51266957</c:v>
                </c:pt>
                <c:pt idx="3">
                  <c:v>51741497</c:v>
                </c:pt>
                <c:pt idx="4">
                  <c:v>52382000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376-8BE6-06CD1CC3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49696718</c:v>
                </c:pt>
                <c:pt idx="1">
                  <c:v>50234873</c:v>
                </c:pt>
                <c:pt idx="2">
                  <c:v>50294422</c:v>
                </c:pt>
                <c:pt idx="3">
                  <c:v>49693831</c:v>
                </c:pt>
                <c:pt idx="4">
                  <c:v>50513249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C-4376-8BE6-06CD1CC3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24.3</c:v>
                </c:pt>
                <c:pt idx="1">
                  <c:v>24.1</c:v>
                </c:pt>
                <c:pt idx="2">
                  <c:v>22.4</c:v>
                </c:pt>
                <c:pt idx="3">
                  <c:v>21.7</c:v>
                </c:pt>
                <c:pt idx="4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B-4785-9E02-5204BE2D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24.1</c:v>
                </c:pt>
                <c:pt idx="2">
                  <c:v>23.9</c:v>
                </c:pt>
                <c:pt idx="3">
                  <c:v>24.4</c:v>
                </c:pt>
                <c:pt idx="4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B-4785-9E02-5204BE2D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68.400000000000006</c:v>
                </c:pt>
                <c:pt idx="2">
                  <c:v>64.2</c:v>
                </c:pt>
                <c:pt idx="3">
                  <c:v>65.7</c:v>
                </c:pt>
                <c:pt idx="4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0-4F23-942D-F0DA9277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56.2</c:v>
                </c:pt>
                <c:pt idx="1">
                  <c:v>60.8</c:v>
                </c:pt>
                <c:pt idx="2">
                  <c:v>57.4</c:v>
                </c:pt>
                <c:pt idx="3">
                  <c:v>55.7</c:v>
                </c:pt>
                <c:pt idx="4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F23-942D-F0DA9277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20758</c:v>
                </c:pt>
                <c:pt idx="1">
                  <c:v>21001</c:v>
                </c:pt>
                <c:pt idx="2">
                  <c:v>20637</c:v>
                </c:pt>
                <c:pt idx="3">
                  <c:v>20416</c:v>
                </c:pt>
                <c:pt idx="4">
                  <c:v>21530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B-4CC2-A808-22714DBC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15111</c:v>
                </c:pt>
                <c:pt idx="1">
                  <c:v>15986</c:v>
                </c:pt>
                <c:pt idx="2">
                  <c:v>16421</c:v>
                </c:pt>
                <c:pt idx="3">
                  <c:v>17279</c:v>
                </c:pt>
                <c:pt idx="4">
                  <c:v>17851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B-4CC2-A808-22714DBC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47559</c:v>
                </c:pt>
                <c:pt idx="1">
                  <c:v>51091</c:v>
                </c:pt>
                <c:pt idx="2">
                  <c:v>51424</c:v>
                </c:pt>
                <c:pt idx="3">
                  <c:v>53430</c:v>
                </c:pt>
                <c:pt idx="4">
                  <c:v>52547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6-4389-BE02-930FED7C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53523</c:v>
                </c:pt>
                <c:pt idx="1">
                  <c:v>57368</c:v>
                </c:pt>
                <c:pt idx="2">
                  <c:v>59838</c:v>
                </c:pt>
                <c:pt idx="3">
                  <c:v>62697</c:v>
                </c:pt>
                <c:pt idx="4">
                  <c:v>62059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6-4389-BE02-930FED7C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2.9</c:v>
                </c:pt>
                <c:pt idx="1">
                  <c:v>4.8</c:v>
                </c:pt>
                <c:pt idx="2">
                  <c:v>0</c:v>
                </c:pt>
                <c:pt idx="3">
                  <c:v>0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3-4DF2-9F7F-2EC198CE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83.2</c:v>
                </c:pt>
                <c:pt idx="2">
                  <c:v>84.6</c:v>
                </c:pt>
                <c:pt idx="3">
                  <c:v>67.8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3-4DF2-9F7F-2EC198CE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90" zoomScaleNormal="9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福岡県公立八女総合病院企業団　公立八女総合病院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300床以上～400床未満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 その他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300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31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透 訓 ガ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が へ 地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300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 t="str">
        <f>データ!U6</f>
        <v>-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21148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-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第２種該当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265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265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187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94.9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93.5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99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97.5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86.5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94.6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80.3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84.3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84.5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82.1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93.8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79.400000000000006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83.4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83.6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81.2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90.3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65.2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70.400000000000006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68.900000000000006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66.599999999999994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102.4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107.2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104.8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95.8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89.3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84.1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86.3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86.6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86.2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86.5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81.400000000000006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83.7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83.4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74.400000000000006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66.5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66.8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66.599999999999994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68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186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185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47559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51091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51424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53430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52547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20758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21001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20637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20416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21530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54.7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68.400000000000006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64.2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65.7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67.8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24.3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24.1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22.4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21.7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23.4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53523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57368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59838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62697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62059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15111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15986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16421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17279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17851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56.2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60.8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57.4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55.7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57.2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24.2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24.1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23.9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24.4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25.7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  <c r="OC56" s="16" t="s">
        <v>86</v>
      </c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184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2.9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4.8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14.6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63.9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65.900000000000006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66.599999999999994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68.400000000000006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69.8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80.400000000000006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81.7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80.3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80.3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79.7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50981773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51744260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51266957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51741497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52382000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75.099999999999994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83.2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84.6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67.8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61.8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52.9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54.3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54.9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56.1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57.5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69.400000000000006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68.8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69.7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70.400000000000006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49696718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50234873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50294422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49693831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50513249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bcQTJ0gvwk+uYXv4pva6iJ93hlfBH0yLKLpkPw+PYCI/9+X1W9DuUKqlATv/e0DYd4yIa0Xdv47hfpDFiGIlXQ==" saltValue="JiSAEVI1ms50qOD8RkLze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110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111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112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113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114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115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116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117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118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120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121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147</v>
      </c>
      <c r="AV5" s="49" t="s">
        <v>158</v>
      </c>
      <c r="AW5" s="49" t="s">
        <v>159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157</v>
      </c>
      <c r="BF5" s="49" t="s">
        <v>147</v>
      </c>
      <c r="BG5" s="49" t="s">
        <v>158</v>
      </c>
      <c r="BH5" s="49" t="s">
        <v>159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147</v>
      </c>
      <c r="BR5" s="49" t="s">
        <v>148</v>
      </c>
      <c r="BS5" s="49" t="s">
        <v>159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157</v>
      </c>
      <c r="CB5" s="49" t="s">
        <v>160</v>
      </c>
      <c r="CC5" s="49" t="s">
        <v>158</v>
      </c>
      <c r="CD5" s="49" t="s">
        <v>159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157</v>
      </c>
      <c r="CM5" s="49" t="s">
        <v>147</v>
      </c>
      <c r="CN5" s="49" t="s">
        <v>158</v>
      </c>
      <c r="CO5" s="49" t="s">
        <v>159</v>
      </c>
      <c r="CP5" s="49" t="s">
        <v>161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160</v>
      </c>
      <c r="CY5" s="49" t="s">
        <v>158</v>
      </c>
      <c r="CZ5" s="49" t="s">
        <v>159</v>
      </c>
      <c r="DA5" s="49" t="s">
        <v>161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147</v>
      </c>
      <c r="DJ5" s="49" t="s">
        <v>158</v>
      </c>
      <c r="DK5" s="49" t="s">
        <v>159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157</v>
      </c>
      <c r="DT5" s="49" t="s">
        <v>160</v>
      </c>
      <c r="DU5" s="49" t="s">
        <v>148</v>
      </c>
      <c r="DV5" s="49" t="s">
        <v>159</v>
      </c>
      <c r="DW5" s="49" t="s">
        <v>161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160</v>
      </c>
      <c r="EF5" s="49" t="s">
        <v>148</v>
      </c>
      <c r="EG5" s="49" t="s">
        <v>159</v>
      </c>
      <c r="EH5" s="49" t="s">
        <v>161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160</v>
      </c>
      <c r="EQ5" s="49" t="s">
        <v>148</v>
      </c>
      <c r="ER5" s="49" t="s">
        <v>159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162</v>
      </c>
      <c r="EZ5" s="49" t="s">
        <v>157</v>
      </c>
      <c r="FA5" s="49" t="s">
        <v>147</v>
      </c>
      <c r="FB5" s="49" t="s">
        <v>148</v>
      </c>
      <c r="FC5" s="49" t="s">
        <v>149</v>
      </c>
      <c r="FD5" s="49" t="s">
        <v>161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163</v>
      </c>
      <c r="B6" s="50">
        <f>B8</f>
        <v>2023</v>
      </c>
      <c r="C6" s="50">
        <f t="shared" ref="C6:M6" si="2">C8</f>
        <v>408158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福岡県公立八女総合病院企業団　公立八女総合病院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自治体職員 その他</v>
      </c>
      <c r="P6" s="50" t="str">
        <f>P8</f>
        <v>直営</v>
      </c>
      <c r="Q6" s="51">
        <f t="shared" ref="Q6:AH6" si="3">Q8</f>
        <v>31</v>
      </c>
      <c r="R6" s="50" t="str">
        <f t="shared" si="3"/>
        <v>対象</v>
      </c>
      <c r="S6" s="50" t="str">
        <f t="shared" si="3"/>
        <v>透 訓 ガ</v>
      </c>
      <c r="T6" s="50" t="str">
        <f t="shared" si="3"/>
        <v>救 臨 が へ 地 輪</v>
      </c>
      <c r="U6" s="51" t="str">
        <f>U8</f>
        <v>-</v>
      </c>
      <c r="V6" s="51">
        <f>V8</f>
        <v>21148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300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300</v>
      </c>
      <c r="AF6" s="51">
        <f t="shared" si="3"/>
        <v>265</v>
      </c>
      <c r="AG6" s="51" t="str">
        <f t="shared" si="3"/>
        <v>-</v>
      </c>
      <c r="AH6" s="51">
        <f t="shared" si="3"/>
        <v>265</v>
      </c>
      <c r="AI6" s="52">
        <f>IF(AI8="-",NA(),AI8)</f>
        <v>94.9</v>
      </c>
      <c r="AJ6" s="52">
        <f t="shared" ref="AJ6:AR6" si="5">IF(AJ8="-",NA(),AJ8)</f>
        <v>93.5</v>
      </c>
      <c r="AK6" s="52">
        <f t="shared" si="5"/>
        <v>99</v>
      </c>
      <c r="AL6" s="52">
        <f t="shared" si="5"/>
        <v>97.5</v>
      </c>
      <c r="AM6" s="52">
        <f t="shared" si="5"/>
        <v>86.5</v>
      </c>
      <c r="AN6" s="52">
        <f t="shared" si="5"/>
        <v>97</v>
      </c>
      <c r="AO6" s="52">
        <f t="shared" si="5"/>
        <v>102.4</v>
      </c>
      <c r="AP6" s="52">
        <f t="shared" si="5"/>
        <v>107.2</v>
      </c>
      <c r="AQ6" s="52">
        <f t="shared" si="5"/>
        <v>104.8</v>
      </c>
      <c r="AR6" s="52">
        <f t="shared" si="5"/>
        <v>95.8</v>
      </c>
      <c r="AS6" s="52" t="str">
        <f>IF(AS8="-","【-】","【"&amp;SUBSTITUTE(TEXT(AS8,"#,##0.0"),"-","△")&amp;"】")</f>
        <v>【96.6】</v>
      </c>
      <c r="AT6" s="52">
        <f>IF(AT8="-",NA(),AT8)</f>
        <v>94.6</v>
      </c>
      <c r="AU6" s="52">
        <f t="shared" ref="AU6:BC6" si="6">IF(AU8="-",NA(),AU8)</f>
        <v>80.3</v>
      </c>
      <c r="AV6" s="52">
        <f t="shared" si="6"/>
        <v>84.3</v>
      </c>
      <c r="AW6" s="52">
        <f t="shared" si="6"/>
        <v>84.5</v>
      </c>
      <c r="AX6" s="52">
        <f t="shared" si="6"/>
        <v>82.1</v>
      </c>
      <c r="AY6" s="52">
        <f t="shared" si="6"/>
        <v>89.3</v>
      </c>
      <c r="AZ6" s="52">
        <f t="shared" si="6"/>
        <v>84.1</v>
      </c>
      <c r="BA6" s="52">
        <f t="shared" si="6"/>
        <v>86.3</v>
      </c>
      <c r="BB6" s="52">
        <f t="shared" si="6"/>
        <v>86.6</v>
      </c>
      <c r="BC6" s="52">
        <f t="shared" si="6"/>
        <v>86.2</v>
      </c>
      <c r="BD6" s="52" t="str">
        <f>IF(BD8="-","【-】","【"&amp;SUBSTITUTE(TEXT(BD8,"#,##0.0"),"-","△")&amp;"】")</f>
        <v>【86.6】</v>
      </c>
      <c r="BE6" s="52">
        <f>IF(BE8="-",NA(),BE8)</f>
        <v>93.8</v>
      </c>
      <c r="BF6" s="52">
        <f t="shared" ref="BF6:BN6" si="7">IF(BF8="-",NA(),BF8)</f>
        <v>79.400000000000006</v>
      </c>
      <c r="BG6" s="52">
        <f t="shared" si="7"/>
        <v>83.4</v>
      </c>
      <c r="BH6" s="52">
        <f t="shared" si="7"/>
        <v>83.6</v>
      </c>
      <c r="BI6" s="52">
        <f t="shared" si="7"/>
        <v>81.2</v>
      </c>
      <c r="BJ6" s="52">
        <f t="shared" si="7"/>
        <v>86.5</v>
      </c>
      <c r="BK6" s="52">
        <f t="shared" si="7"/>
        <v>81.400000000000006</v>
      </c>
      <c r="BL6" s="52">
        <f t="shared" si="7"/>
        <v>83.7</v>
      </c>
      <c r="BM6" s="52">
        <f t="shared" si="7"/>
        <v>84</v>
      </c>
      <c r="BN6" s="52">
        <f t="shared" si="7"/>
        <v>83.4</v>
      </c>
      <c r="BO6" s="52" t="str">
        <f>IF(BO8="-","【-】","【"&amp;SUBSTITUTE(TEXT(BO8,"#,##0.0"),"-","△")&amp;"】")</f>
        <v>【83.9】</v>
      </c>
      <c r="BP6" s="52">
        <f>IF(BP8="-",NA(),BP8)</f>
        <v>90.3</v>
      </c>
      <c r="BQ6" s="52">
        <f t="shared" ref="BQ6:BY6" si="8">IF(BQ8="-",NA(),BQ8)</f>
        <v>65.2</v>
      </c>
      <c r="BR6" s="52">
        <f t="shared" si="8"/>
        <v>70.400000000000006</v>
      </c>
      <c r="BS6" s="52">
        <f t="shared" si="8"/>
        <v>68.900000000000006</v>
      </c>
      <c r="BT6" s="52">
        <f t="shared" si="8"/>
        <v>66.599999999999994</v>
      </c>
      <c r="BU6" s="52">
        <f t="shared" si="8"/>
        <v>74.400000000000006</v>
      </c>
      <c r="BV6" s="52">
        <f t="shared" si="8"/>
        <v>66.5</v>
      </c>
      <c r="BW6" s="52">
        <f t="shared" si="8"/>
        <v>66.8</v>
      </c>
      <c r="BX6" s="52">
        <f t="shared" si="8"/>
        <v>66.599999999999994</v>
      </c>
      <c r="BY6" s="52">
        <f t="shared" si="8"/>
        <v>68</v>
      </c>
      <c r="BZ6" s="52" t="str">
        <f>IF(BZ8="-","【-】","【"&amp;SUBSTITUTE(TEXT(BZ8,"#,##0.0"),"-","△")&amp;"】")</f>
        <v>【68.7】</v>
      </c>
      <c r="CA6" s="53">
        <f>IF(CA8="-",NA(),CA8)</f>
        <v>47559</v>
      </c>
      <c r="CB6" s="53">
        <f t="shared" ref="CB6:CJ6" si="9">IF(CB8="-",NA(),CB8)</f>
        <v>51091</v>
      </c>
      <c r="CC6" s="53">
        <f t="shared" si="9"/>
        <v>51424</v>
      </c>
      <c r="CD6" s="53">
        <f t="shared" si="9"/>
        <v>53430</v>
      </c>
      <c r="CE6" s="53">
        <f t="shared" si="9"/>
        <v>52547</v>
      </c>
      <c r="CF6" s="53">
        <f t="shared" si="9"/>
        <v>53523</v>
      </c>
      <c r="CG6" s="53">
        <f t="shared" si="9"/>
        <v>57368</v>
      </c>
      <c r="CH6" s="53">
        <f t="shared" si="9"/>
        <v>59838</v>
      </c>
      <c r="CI6" s="53">
        <f t="shared" si="9"/>
        <v>62697</v>
      </c>
      <c r="CJ6" s="53">
        <f t="shared" si="9"/>
        <v>62059</v>
      </c>
      <c r="CK6" s="52" t="str">
        <f>IF(CK8="-","【-】","【"&amp;SUBSTITUTE(TEXT(CK8,"#,##0"),"-","△")&amp;"】")</f>
        <v>【62,428】</v>
      </c>
      <c r="CL6" s="53">
        <f>IF(CL8="-",NA(),CL8)</f>
        <v>20758</v>
      </c>
      <c r="CM6" s="53">
        <f t="shared" ref="CM6:CU6" si="10">IF(CM8="-",NA(),CM8)</f>
        <v>21001</v>
      </c>
      <c r="CN6" s="53">
        <f t="shared" si="10"/>
        <v>20637</v>
      </c>
      <c r="CO6" s="53">
        <f t="shared" si="10"/>
        <v>20416</v>
      </c>
      <c r="CP6" s="53">
        <f t="shared" si="10"/>
        <v>21530</v>
      </c>
      <c r="CQ6" s="53">
        <f t="shared" si="10"/>
        <v>15111</v>
      </c>
      <c r="CR6" s="53">
        <f t="shared" si="10"/>
        <v>15986</v>
      </c>
      <c r="CS6" s="53">
        <f t="shared" si="10"/>
        <v>16421</v>
      </c>
      <c r="CT6" s="53">
        <f t="shared" si="10"/>
        <v>17279</v>
      </c>
      <c r="CU6" s="53">
        <f t="shared" si="10"/>
        <v>17851</v>
      </c>
      <c r="CV6" s="52" t="str">
        <f>IF(CV8="-","【-】","【"&amp;SUBSTITUTE(TEXT(CV8,"#,##0"),"-","△")&amp;"】")</f>
        <v>【18,236】</v>
      </c>
      <c r="CW6" s="52">
        <f>IF(CW8="-",NA(),CW8)</f>
        <v>54.7</v>
      </c>
      <c r="CX6" s="52">
        <f t="shared" ref="CX6:DF6" si="11">IF(CX8="-",NA(),CX8)</f>
        <v>68.400000000000006</v>
      </c>
      <c r="CY6" s="52">
        <f t="shared" si="11"/>
        <v>64.2</v>
      </c>
      <c r="CZ6" s="52">
        <f t="shared" si="11"/>
        <v>65.7</v>
      </c>
      <c r="DA6" s="52">
        <f t="shared" si="11"/>
        <v>67.8</v>
      </c>
      <c r="DB6" s="52">
        <f t="shared" si="11"/>
        <v>56.2</v>
      </c>
      <c r="DC6" s="52">
        <f t="shared" si="11"/>
        <v>60.8</v>
      </c>
      <c r="DD6" s="52">
        <f t="shared" si="11"/>
        <v>57.4</v>
      </c>
      <c r="DE6" s="52">
        <f t="shared" si="11"/>
        <v>55.7</v>
      </c>
      <c r="DF6" s="52">
        <f t="shared" si="11"/>
        <v>57.2</v>
      </c>
      <c r="DG6" s="52" t="str">
        <f>IF(DG8="-","【-】","【"&amp;SUBSTITUTE(TEXT(DG8,"#,##0.0"),"-","△")&amp;"】")</f>
        <v>【56.1】</v>
      </c>
      <c r="DH6" s="52">
        <f>IF(DH8="-",NA(),DH8)</f>
        <v>24.3</v>
      </c>
      <c r="DI6" s="52">
        <f t="shared" ref="DI6:DQ6" si="12">IF(DI8="-",NA(),DI8)</f>
        <v>24.1</v>
      </c>
      <c r="DJ6" s="52">
        <f t="shared" si="12"/>
        <v>22.4</v>
      </c>
      <c r="DK6" s="52">
        <f t="shared" si="12"/>
        <v>21.7</v>
      </c>
      <c r="DL6" s="52">
        <f t="shared" si="12"/>
        <v>23.4</v>
      </c>
      <c r="DM6" s="52">
        <f t="shared" si="12"/>
        <v>24.2</v>
      </c>
      <c r="DN6" s="52">
        <f t="shared" si="12"/>
        <v>24.1</v>
      </c>
      <c r="DO6" s="52">
        <f t="shared" si="12"/>
        <v>23.9</v>
      </c>
      <c r="DP6" s="52">
        <f t="shared" si="12"/>
        <v>24.4</v>
      </c>
      <c r="DQ6" s="52">
        <f t="shared" si="12"/>
        <v>25.7</v>
      </c>
      <c r="DR6" s="52" t="str">
        <f>IF(DR8="-","【-】","【"&amp;SUBSTITUTE(TEXT(DR8,"#,##0.0"),"-","△")&amp;"】")</f>
        <v>【26.4】</v>
      </c>
      <c r="DS6" s="52">
        <f>IF(DS8="-",NA(),DS8)</f>
        <v>2.9</v>
      </c>
      <c r="DT6" s="52">
        <f t="shared" ref="DT6:EB6" si="13">IF(DT8="-",NA(),DT8)</f>
        <v>4.8</v>
      </c>
      <c r="DU6" s="52">
        <f t="shared" si="13"/>
        <v>0</v>
      </c>
      <c r="DV6" s="52">
        <f t="shared" si="13"/>
        <v>0</v>
      </c>
      <c r="DW6" s="52">
        <f t="shared" si="13"/>
        <v>14.6</v>
      </c>
      <c r="DX6" s="52">
        <f t="shared" si="13"/>
        <v>75.099999999999994</v>
      </c>
      <c r="DY6" s="52">
        <f t="shared" si="13"/>
        <v>83.2</v>
      </c>
      <c r="DZ6" s="52">
        <f t="shared" si="13"/>
        <v>84.6</v>
      </c>
      <c r="EA6" s="52">
        <f t="shared" si="13"/>
        <v>67.8</v>
      </c>
      <c r="EB6" s="52">
        <f t="shared" si="13"/>
        <v>61.8</v>
      </c>
      <c r="EC6" s="52" t="str">
        <f>IF(EC8="-","【-】","【"&amp;SUBSTITUTE(TEXT(EC8,"#,##0.0"),"-","△")&amp;"】")</f>
        <v>【54.5】</v>
      </c>
      <c r="ED6" s="52">
        <f>IF(ED8="-",NA(),ED8)</f>
        <v>63.9</v>
      </c>
      <c r="EE6" s="52">
        <f t="shared" ref="EE6:EM6" si="14">IF(EE8="-",NA(),EE8)</f>
        <v>65.900000000000006</v>
      </c>
      <c r="EF6" s="52">
        <f t="shared" si="14"/>
        <v>66.599999999999994</v>
      </c>
      <c r="EG6" s="52">
        <f t="shared" si="14"/>
        <v>68.400000000000006</v>
      </c>
      <c r="EH6" s="52">
        <f t="shared" si="14"/>
        <v>69.8</v>
      </c>
      <c r="EI6" s="52">
        <f t="shared" si="14"/>
        <v>52.9</v>
      </c>
      <c r="EJ6" s="52">
        <f t="shared" si="14"/>
        <v>54.3</v>
      </c>
      <c r="EK6" s="52">
        <f t="shared" si="14"/>
        <v>54.9</v>
      </c>
      <c r="EL6" s="52">
        <f t="shared" si="14"/>
        <v>56.1</v>
      </c>
      <c r="EM6" s="52">
        <f t="shared" si="14"/>
        <v>57.5</v>
      </c>
      <c r="EN6" s="52" t="str">
        <f>IF(EN8="-","【-】","【"&amp;SUBSTITUTE(TEXT(EN8,"#,##0.0"),"-","△")&amp;"】")</f>
        <v>【57.0】</v>
      </c>
      <c r="EO6" s="52">
        <f>IF(EO8="-",NA(),EO8)</f>
        <v>80.400000000000006</v>
      </c>
      <c r="EP6" s="52">
        <f t="shared" ref="EP6:EX6" si="15">IF(EP8="-",NA(),EP8)</f>
        <v>81.7</v>
      </c>
      <c r="EQ6" s="52">
        <f t="shared" si="15"/>
        <v>80.3</v>
      </c>
      <c r="ER6" s="52">
        <f t="shared" si="15"/>
        <v>80.3</v>
      </c>
      <c r="ES6" s="52">
        <f t="shared" si="15"/>
        <v>79.7</v>
      </c>
      <c r="ET6" s="52">
        <f t="shared" si="15"/>
        <v>69.400000000000006</v>
      </c>
      <c r="EU6" s="52">
        <f t="shared" si="15"/>
        <v>69.900000000000006</v>
      </c>
      <c r="EV6" s="52">
        <f t="shared" si="15"/>
        <v>68.8</v>
      </c>
      <c r="EW6" s="52">
        <f t="shared" si="15"/>
        <v>69.7</v>
      </c>
      <c r="EX6" s="52">
        <f t="shared" si="15"/>
        <v>70.400000000000006</v>
      </c>
      <c r="EY6" s="52" t="str">
        <f>IF(EY8="-","【-】","【"&amp;SUBSTITUTE(TEXT(EY8,"#,##0.0"),"-","△")&amp;"】")</f>
        <v>【70.4】</v>
      </c>
      <c r="EZ6" s="53">
        <f>IF(EZ8="-",NA(),EZ8)</f>
        <v>50981773</v>
      </c>
      <c r="FA6" s="53">
        <f t="shared" ref="FA6:FI6" si="16">IF(FA8="-",NA(),FA8)</f>
        <v>51744260</v>
      </c>
      <c r="FB6" s="53">
        <f t="shared" si="16"/>
        <v>51266957</v>
      </c>
      <c r="FC6" s="53">
        <f t="shared" si="16"/>
        <v>51741497</v>
      </c>
      <c r="FD6" s="53">
        <f t="shared" si="16"/>
        <v>52382000</v>
      </c>
      <c r="FE6" s="53">
        <f t="shared" si="16"/>
        <v>49696718</v>
      </c>
      <c r="FF6" s="53">
        <f t="shared" si="16"/>
        <v>50234873</v>
      </c>
      <c r="FG6" s="53">
        <f t="shared" si="16"/>
        <v>50294422</v>
      </c>
      <c r="FH6" s="53">
        <f t="shared" si="16"/>
        <v>49693831</v>
      </c>
      <c r="FI6" s="53">
        <f t="shared" si="16"/>
        <v>50513249</v>
      </c>
      <c r="FJ6" s="53" t="str">
        <f>IF(FJ8="-","【-】","【"&amp;SUBSTITUTE(TEXT(FJ8,"#,##0"),"-","△")&amp;"】")</f>
        <v>【50,999,060】</v>
      </c>
    </row>
    <row r="7" spans="1:166" s="54" customFormat="1" x14ac:dyDescent="0.15">
      <c r="A7" s="35" t="s">
        <v>164</v>
      </c>
      <c r="B7" s="50">
        <f t="shared" ref="B7:AH7" si="17">B8</f>
        <v>2023</v>
      </c>
      <c r="C7" s="50">
        <f t="shared" si="17"/>
        <v>408158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自治体職員 その他</v>
      </c>
      <c r="P7" s="50" t="str">
        <f>P8</f>
        <v>直営</v>
      </c>
      <c r="Q7" s="51">
        <f t="shared" si="17"/>
        <v>31</v>
      </c>
      <c r="R7" s="50" t="str">
        <f t="shared" si="17"/>
        <v>対象</v>
      </c>
      <c r="S7" s="50" t="str">
        <f t="shared" si="17"/>
        <v>透 訓 ガ</v>
      </c>
      <c r="T7" s="50" t="str">
        <f t="shared" si="17"/>
        <v>救 臨 が へ 地 輪</v>
      </c>
      <c r="U7" s="51" t="str">
        <f>U8</f>
        <v>-</v>
      </c>
      <c r="V7" s="51">
        <f>V8</f>
        <v>21148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300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300</v>
      </c>
      <c r="AF7" s="51">
        <f t="shared" si="17"/>
        <v>265</v>
      </c>
      <c r="AG7" s="51" t="str">
        <f t="shared" si="17"/>
        <v>-</v>
      </c>
      <c r="AH7" s="51">
        <f t="shared" si="17"/>
        <v>265</v>
      </c>
      <c r="AI7" s="52">
        <f>AI8</f>
        <v>94.9</v>
      </c>
      <c r="AJ7" s="52">
        <f t="shared" ref="AJ7:AR7" si="18">AJ8</f>
        <v>93.5</v>
      </c>
      <c r="AK7" s="52">
        <f t="shared" si="18"/>
        <v>99</v>
      </c>
      <c r="AL7" s="52">
        <f t="shared" si="18"/>
        <v>97.5</v>
      </c>
      <c r="AM7" s="52">
        <f t="shared" si="18"/>
        <v>86.5</v>
      </c>
      <c r="AN7" s="52">
        <f t="shared" si="18"/>
        <v>97</v>
      </c>
      <c r="AO7" s="52">
        <f t="shared" si="18"/>
        <v>102.4</v>
      </c>
      <c r="AP7" s="52">
        <f t="shared" si="18"/>
        <v>107.2</v>
      </c>
      <c r="AQ7" s="52">
        <f t="shared" si="18"/>
        <v>104.8</v>
      </c>
      <c r="AR7" s="52">
        <f t="shared" si="18"/>
        <v>95.8</v>
      </c>
      <c r="AS7" s="52"/>
      <c r="AT7" s="52">
        <f>AT8</f>
        <v>94.6</v>
      </c>
      <c r="AU7" s="52">
        <f t="shared" ref="AU7:BC7" si="19">AU8</f>
        <v>80.3</v>
      </c>
      <c r="AV7" s="52">
        <f t="shared" si="19"/>
        <v>84.3</v>
      </c>
      <c r="AW7" s="52">
        <f t="shared" si="19"/>
        <v>84.5</v>
      </c>
      <c r="AX7" s="52">
        <f t="shared" si="19"/>
        <v>82.1</v>
      </c>
      <c r="AY7" s="52">
        <f t="shared" si="19"/>
        <v>89.3</v>
      </c>
      <c r="AZ7" s="52">
        <f t="shared" si="19"/>
        <v>84.1</v>
      </c>
      <c r="BA7" s="52">
        <f t="shared" si="19"/>
        <v>86.3</v>
      </c>
      <c r="BB7" s="52">
        <f t="shared" si="19"/>
        <v>86.6</v>
      </c>
      <c r="BC7" s="52">
        <f t="shared" si="19"/>
        <v>86.2</v>
      </c>
      <c r="BD7" s="52"/>
      <c r="BE7" s="52">
        <f>BE8</f>
        <v>93.8</v>
      </c>
      <c r="BF7" s="52">
        <f t="shared" ref="BF7:BN7" si="20">BF8</f>
        <v>79.400000000000006</v>
      </c>
      <c r="BG7" s="52">
        <f t="shared" si="20"/>
        <v>83.4</v>
      </c>
      <c r="BH7" s="52">
        <f t="shared" si="20"/>
        <v>83.6</v>
      </c>
      <c r="BI7" s="52">
        <f t="shared" si="20"/>
        <v>81.2</v>
      </c>
      <c r="BJ7" s="52">
        <f t="shared" si="20"/>
        <v>86.5</v>
      </c>
      <c r="BK7" s="52">
        <f t="shared" si="20"/>
        <v>81.400000000000006</v>
      </c>
      <c r="BL7" s="52">
        <f t="shared" si="20"/>
        <v>83.7</v>
      </c>
      <c r="BM7" s="52">
        <f t="shared" si="20"/>
        <v>84</v>
      </c>
      <c r="BN7" s="52">
        <f t="shared" si="20"/>
        <v>83.4</v>
      </c>
      <c r="BO7" s="52"/>
      <c r="BP7" s="52">
        <f>BP8</f>
        <v>90.3</v>
      </c>
      <c r="BQ7" s="52">
        <f t="shared" ref="BQ7:BY7" si="21">BQ8</f>
        <v>65.2</v>
      </c>
      <c r="BR7" s="52">
        <f t="shared" si="21"/>
        <v>70.400000000000006</v>
      </c>
      <c r="BS7" s="52">
        <f t="shared" si="21"/>
        <v>68.900000000000006</v>
      </c>
      <c r="BT7" s="52">
        <f t="shared" si="21"/>
        <v>66.599999999999994</v>
      </c>
      <c r="BU7" s="52">
        <f t="shared" si="21"/>
        <v>74.400000000000006</v>
      </c>
      <c r="BV7" s="52">
        <f t="shared" si="21"/>
        <v>66.5</v>
      </c>
      <c r="BW7" s="52">
        <f t="shared" si="21"/>
        <v>66.8</v>
      </c>
      <c r="BX7" s="52">
        <f t="shared" si="21"/>
        <v>66.599999999999994</v>
      </c>
      <c r="BY7" s="52">
        <f t="shared" si="21"/>
        <v>68</v>
      </c>
      <c r="BZ7" s="52"/>
      <c r="CA7" s="53">
        <f>CA8</f>
        <v>47559</v>
      </c>
      <c r="CB7" s="53">
        <f t="shared" ref="CB7:CJ7" si="22">CB8</f>
        <v>51091</v>
      </c>
      <c r="CC7" s="53">
        <f t="shared" si="22"/>
        <v>51424</v>
      </c>
      <c r="CD7" s="53">
        <f t="shared" si="22"/>
        <v>53430</v>
      </c>
      <c r="CE7" s="53">
        <f t="shared" si="22"/>
        <v>52547</v>
      </c>
      <c r="CF7" s="53">
        <f t="shared" si="22"/>
        <v>53523</v>
      </c>
      <c r="CG7" s="53">
        <f t="shared" si="22"/>
        <v>57368</v>
      </c>
      <c r="CH7" s="53">
        <f t="shared" si="22"/>
        <v>59838</v>
      </c>
      <c r="CI7" s="53">
        <f t="shared" si="22"/>
        <v>62697</v>
      </c>
      <c r="CJ7" s="53">
        <f t="shared" si="22"/>
        <v>62059</v>
      </c>
      <c r="CK7" s="52"/>
      <c r="CL7" s="53">
        <f>CL8</f>
        <v>20758</v>
      </c>
      <c r="CM7" s="53">
        <f t="shared" ref="CM7:CU7" si="23">CM8</f>
        <v>21001</v>
      </c>
      <c r="CN7" s="53">
        <f t="shared" si="23"/>
        <v>20637</v>
      </c>
      <c r="CO7" s="53">
        <f t="shared" si="23"/>
        <v>20416</v>
      </c>
      <c r="CP7" s="53">
        <f t="shared" si="23"/>
        <v>21530</v>
      </c>
      <c r="CQ7" s="53">
        <f t="shared" si="23"/>
        <v>15111</v>
      </c>
      <c r="CR7" s="53">
        <f t="shared" si="23"/>
        <v>15986</v>
      </c>
      <c r="CS7" s="53">
        <f t="shared" si="23"/>
        <v>16421</v>
      </c>
      <c r="CT7" s="53">
        <f t="shared" si="23"/>
        <v>17279</v>
      </c>
      <c r="CU7" s="53">
        <f t="shared" si="23"/>
        <v>17851</v>
      </c>
      <c r="CV7" s="52"/>
      <c r="CW7" s="52">
        <f>CW8</f>
        <v>54.7</v>
      </c>
      <c r="CX7" s="52">
        <f t="shared" ref="CX7:DF7" si="24">CX8</f>
        <v>68.400000000000006</v>
      </c>
      <c r="CY7" s="52">
        <f t="shared" si="24"/>
        <v>64.2</v>
      </c>
      <c r="CZ7" s="52">
        <f t="shared" si="24"/>
        <v>65.7</v>
      </c>
      <c r="DA7" s="52">
        <f t="shared" si="24"/>
        <v>67.8</v>
      </c>
      <c r="DB7" s="52">
        <f t="shared" si="24"/>
        <v>56.2</v>
      </c>
      <c r="DC7" s="52">
        <f t="shared" si="24"/>
        <v>60.8</v>
      </c>
      <c r="DD7" s="52">
        <f t="shared" si="24"/>
        <v>57.4</v>
      </c>
      <c r="DE7" s="52">
        <f t="shared" si="24"/>
        <v>55.7</v>
      </c>
      <c r="DF7" s="52">
        <f t="shared" si="24"/>
        <v>57.2</v>
      </c>
      <c r="DG7" s="52"/>
      <c r="DH7" s="52">
        <f>DH8</f>
        <v>24.3</v>
      </c>
      <c r="DI7" s="52">
        <f t="shared" ref="DI7:DQ7" si="25">DI8</f>
        <v>24.1</v>
      </c>
      <c r="DJ7" s="52">
        <f t="shared" si="25"/>
        <v>22.4</v>
      </c>
      <c r="DK7" s="52">
        <f t="shared" si="25"/>
        <v>21.7</v>
      </c>
      <c r="DL7" s="52">
        <f t="shared" si="25"/>
        <v>23.4</v>
      </c>
      <c r="DM7" s="52">
        <f t="shared" si="25"/>
        <v>24.2</v>
      </c>
      <c r="DN7" s="52">
        <f t="shared" si="25"/>
        <v>24.1</v>
      </c>
      <c r="DO7" s="52">
        <f t="shared" si="25"/>
        <v>23.9</v>
      </c>
      <c r="DP7" s="52">
        <f t="shared" si="25"/>
        <v>24.4</v>
      </c>
      <c r="DQ7" s="52">
        <f t="shared" si="25"/>
        <v>25.7</v>
      </c>
      <c r="DR7" s="52"/>
      <c r="DS7" s="52">
        <f>DS8</f>
        <v>2.9</v>
      </c>
      <c r="DT7" s="52">
        <f t="shared" ref="DT7:EB7" si="26">DT8</f>
        <v>4.8</v>
      </c>
      <c r="DU7" s="52">
        <f t="shared" si="26"/>
        <v>0</v>
      </c>
      <c r="DV7" s="52">
        <f t="shared" si="26"/>
        <v>0</v>
      </c>
      <c r="DW7" s="52">
        <f t="shared" si="26"/>
        <v>14.6</v>
      </c>
      <c r="DX7" s="52">
        <f t="shared" si="26"/>
        <v>75.099999999999994</v>
      </c>
      <c r="DY7" s="52">
        <f t="shared" si="26"/>
        <v>83.2</v>
      </c>
      <c r="DZ7" s="52">
        <f t="shared" si="26"/>
        <v>84.6</v>
      </c>
      <c r="EA7" s="52">
        <f t="shared" si="26"/>
        <v>67.8</v>
      </c>
      <c r="EB7" s="52">
        <f t="shared" si="26"/>
        <v>61.8</v>
      </c>
      <c r="EC7" s="52"/>
      <c r="ED7" s="52">
        <f>ED8</f>
        <v>63.9</v>
      </c>
      <c r="EE7" s="52">
        <f t="shared" ref="EE7:EM7" si="27">EE8</f>
        <v>65.900000000000006</v>
      </c>
      <c r="EF7" s="52">
        <f t="shared" si="27"/>
        <v>66.599999999999994</v>
      </c>
      <c r="EG7" s="52">
        <f t="shared" si="27"/>
        <v>68.400000000000006</v>
      </c>
      <c r="EH7" s="52">
        <f t="shared" si="27"/>
        <v>69.8</v>
      </c>
      <c r="EI7" s="52">
        <f t="shared" si="27"/>
        <v>52.9</v>
      </c>
      <c r="EJ7" s="52">
        <f t="shared" si="27"/>
        <v>54.3</v>
      </c>
      <c r="EK7" s="52">
        <f t="shared" si="27"/>
        <v>54.9</v>
      </c>
      <c r="EL7" s="52">
        <f t="shared" si="27"/>
        <v>56.1</v>
      </c>
      <c r="EM7" s="52">
        <f t="shared" si="27"/>
        <v>57.5</v>
      </c>
      <c r="EN7" s="52"/>
      <c r="EO7" s="52">
        <f>EO8</f>
        <v>80.400000000000006</v>
      </c>
      <c r="EP7" s="52">
        <f t="shared" ref="EP7:EX7" si="28">EP8</f>
        <v>81.7</v>
      </c>
      <c r="EQ7" s="52">
        <f t="shared" si="28"/>
        <v>80.3</v>
      </c>
      <c r="ER7" s="52">
        <f t="shared" si="28"/>
        <v>80.3</v>
      </c>
      <c r="ES7" s="52">
        <f t="shared" si="28"/>
        <v>79.7</v>
      </c>
      <c r="ET7" s="52">
        <f t="shared" si="28"/>
        <v>69.400000000000006</v>
      </c>
      <c r="EU7" s="52">
        <f t="shared" si="28"/>
        <v>69.900000000000006</v>
      </c>
      <c r="EV7" s="52">
        <f t="shared" si="28"/>
        <v>68.8</v>
      </c>
      <c r="EW7" s="52">
        <f t="shared" si="28"/>
        <v>69.7</v>
      </c>
      <c r="EX7" s="52">
        <f t="shared" si="28"/>
        <v>70.400000000000006</v>
      </c>
      <c r="EY7" s="52"/>
      <c r="EZ7" s="53">
        <f>EZ8</f>
        <v>50981773</v>
      </c>
      <c r="FA7" s="53">
        <f t="shared" ref="FA7:FI7" si="29">FA8</f>
        <v>51744260</v>
      </c>
      <c r="FB7" s="53">
        <f t="shared" si="29"/>
        <v>51266957</v>
      </c>
      <c r="FC7" s="53">
        <f t="shared" si="29"/>
        <v>51741497</v>
      </c>
      <c r="FD7" s="53">
        <f t="shared" si="29"/>
        <v>52382000</v>
      </c>
      <c r="FE7" s="53">
        <f t="shared" si="29"/>
        <v>49696718</v>
      </c>
      <c r="FF7" s="53">
        <f t="shared" si="29"/>
        <v>50234873</v>
      </c>
      <c r="FG7" s="53">
        <f t="shared" si="29"/>
        <v>50294422</v>
      </c>
      <c r="FH7" s="53">
        <f t="shared" si="29"/>
        <v>49693831</v>
      </c>
      <c r="FI7" s="53">
        <f t="shared" si="29"/>
        <v>50513249</v>
      </c>
      <c r="FJ7" s="53"/>
    </row>
    <row r="8" spans="1:166" s="54" customFormat="1" x14ac:dyDescent="0.15">
      <c r="A8" s="35"/>
      <c r="B8" s="55">
        <v>2023</v>
      </c>
      <c r="C8" s="55">
        <v>408158</v>
      </c>
      <c r="D8" s="55">
        <v>46</v>
      </c>
      <c r="E8" s="55">
        <v>6</v>
      </c>
      <c r="F8" s="55">
        <v>0</v>
      </c>
      <c r="G8" s="55">
        <v>1</v>
      </c>
      <c r="H8" s="55" t="s">
        <v>165</v>
      </c>
      <c r="I8" s="55" t="s">
        <v>166</v>
      </c>
      <c r="J8" s="55" t="s">
        <v>167</v>
      </c>
      <c r="K8" s="55" t="s">
        <v>168</v>
      </c>
      <c r="L8" s="55" t="s">
        <v>169</v>
      </c>
      <c r="M8" s="55" t="s">
        <v>170</v>
      </c>
      <c r="N8" s="55" t="s">
        <v>171</v>
      </c>
      <c r="O8" s="55" t="s">
        <v>172</v>
      </c>
      <c r="P8" s="55" t="s">
        <v>173</v>
      </c>
      <c r="Q8" s="56">
        <v>31</v>
      </c>
      <c r="R8" s="55" t="s">
        <v>174</v>
      </c>
      <c r="S8" s="55" t="s">
        <v>175</v>
      </c>
      <c r="T8" s="55" t="s">
        <v>176</v>
      </c>
      <c r="U8" s="56" t="s">
        <v>40</v>
      </c>
      <c r="V8" s="56">
        <v>21148</v>
      </c>
      <c r="W8" s="55" t="s">
        <v>40</v>
      </c>
      <c r="X8" s="55" t="s">
        <v>177</v>
      </c>
      <c r="Y8" s="57" t="s">
        <v>178</v>
      </c>
      <c r="Z8" s="56">
        <v>300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300</v>
      </c>
      <c r="AF8" s="56">
        <v>265</v>
      </c>
      <c r="AG8" s="56" t="s">
        <v>40</v>
      </c>
      <c r="AH8" s="56">
        <v>265</v>
      </c>
      <c r="AI8" s="58">
        <v>94.9</v>
      </c>
      <c r="AJ8" s="58">
        <v>93.5</v>
      </c>
      <c r="AK8" s="58">
        <v>99</v>
      </c>
      <c r="AL8" s="58">
        <v>97.5</v>
      </c>
      <c r="AM8" s="58">
        <v>86.5</v>
      </c>
      <c r="AN8" s="58">
        <v>97</v>
      </c>
      <c r="AO8" s="58">
        <v>102.4</v>
      </c>
      <c r="AP8" s="58">
        <v>107.2</v>
      </c>
      <c r="AQ8" s="58">
        <v>104.8</v>
      </c>
      <c r="AR8" s="58">
        <v>95.8</v>
      </c>
      <c r="AS8" s="58">
        <v>96.6</v>
      </c>
      <c r="AT8" s="58">
        <v>94.6</v>
      </c>
      <c r="AU8" s="58">
        <v>80.3</v>
      </c>
      <c r="AV8" s="58">
        <v>84.3</v>
      </c>
      <c r="AW8" s="58">
        <v>84.5</v>
      </c>
      <c r="AX8" s="58">
        <v>82.1</v>
      </c>
      <c r="AY8" s="58">
        <v>89.3</v>
      </c>
      <c r="AZ8" s="58">
        <v>84.1</v>
      </c>
      <c r="BA8" s="58">
        <v>86.3</v>
      </c>
      <c r="BB8" s="58">
        <v>86.6</v>
      </c>
      <c r="BC8" s="58">
        <v>86.2</v>
      </c>
      <c r="BD8" s="58">
        <v>86.6</v>
      </c>
      <c r="BE8" s="59">
        <v>93.8</v>
      </c>
      <c r="BF8" s="59">
        <v>79.400000000000006</v>
      </c>
      <c r="BG8" s="59">
        <v>83.4</v>
      </c>
      <c r="BH8" s="59">
        <v>83.6</v>
      </c>
      <c r="BI8" s="59">
        <v>81.2</v>
      </c>
      <c r="BJ8" s="59">
        <v>86.5</v>
      </c>
      <c r="BK8" s="59">
        <v>81.400000000000006</v>
      </c>
      <c r="BL8" s="59">
        <v>83.7</v>
      </c>
      <c r="BM8" s="59">
        <v>84</v>
      </c>
      <c r="BN8" s="59">
        <v>83.4</v>
      </c>
      <c r="BO8" s="59">
        <v>83.9</v>
      </c>
      <c r="BP8" s="58">
        <v>90.3</v>
      </c>
      <c r="BQ8" s="58">
        <v>65.2</v>
      </c>
      <c r="BR8" s="58">
        <v>70.400000000000006</v>
      </c>
      <c r="BS8" s="58">
        <v>68.900000000000006</v>
      </c>
      <c r="BT8" s="58">
        <v>66.599999999999994</v>
      </c>
      <c r="BU8" s="58">
        <v>74.400000000000006</v>
      </c>
      <c r="BV8" s="58">
        <v>66.5</v>
      </c>
      <c r="BW8" s="58">
        <v>66.8</v>
      </c>
      <c r="BX8" s="58">
        <v>66.599999999999994</v>
      </c>
      <c r="BY8" s="58">
        <v>68</v>
      </c>
      <c r="BZ8" s="58">
        <v>68.7</v>
      </c>
      <c r="CA8" s="59">
        <v>47559</v>
      </c>
      <c r="CB8" s="59">
        <v>51091</v>
      </c>
      <c r="CC8" s="59">
        <v>51424</v>
      </c>
      <c r="CD8" s="59">
        <v>53430</v>
      </c>
      <c r="CE8" s="59">
        <v>52547</v>
      </c>
      <c r="CF8" s="59">
        <v>53523</v>
      </c>
      <c r="CG8" s="59">
        <v>57368</v>
      </c>
      <c r="CH8" s="59">
        <v>59838</v>
      </c>
      <c r="CI8" s="59">
        <v>62697</v>
      </c>
      <c r="CJ8" s="59">
        <v>62059</v>
      </c>
      <c r="CK8" s="58">
        <v>62428</v>
      </c>
      <c r="CL8" s="59">
        <v>20758</v>
      </c>
      <c r="CM8" s="59">
        <v>21001</v>
      </c>
      <c r="CN8" s="59">
        <v>20637</v>
      </c>
      <c r="CO8" s="59">
        <v>20416</v>
      </c>
      <c r="CP8" s="59">
        <v>21530</v>
      </c>
      <c r="CQ8" s="59">
        <v>15111</v>
      </c>
      <c r="CR8" s="59">
        <v>15986</v>
      </c>
      <c r="CS8" s="59">
        <v>16421</v>
      </c>
      <c r="CT8" s="59">
        <v>17279</v>
      </c>
      <c r="CU8" s="59">
        <v>17851</v>
      </c>
      <c r="CV8" s="58">
        <v>18236</v>
      </c>
      <c r="CW8" s="59">
        <v>54.7</v>
      </c>
      <c r="CX8" s="59">
        <v>68.400000000000006</v>
      </c>
      <c r="CY8" s="59">
        <v>64.2</v>
      </c>
      <c r="CZ8" s="59">
        <v>65.7</v>
      </c>
      <c r="DA8" s="59">
        <v>67.8</v>
      </c>
      <c r="DB8" s="59">
        <v>56.2</v>
      </c>
      <c r="DC8" s="59">
        <v>60.8</v>
      </c>
      <c r="DD8" s="59">
        <v>57.4</v>
      </c>
      <c r="DE8" s="59">
        <v>55.7</v>
      </c>
      <c r="DF8" s="59">
        <v>57.2</v>
      </c>
      <c r="DG8" s="59">
        <v>56.1</v>
      </c>
      <c r="DH8" s="59">
        <v>24.3</v>
      </c>
      <c r="DI8" s="59">
        <v>24.1</v>
      </c>
      <c r="DJ8" s="59">
        <v>22.4</v>
      </c>
      <c r="DK8" s="59">
        <v>21.7</v>
      </c>
      <c r="DL8" s="59">
        <v>23.4</v>
      </c>
      <c r="DM8" s="59">
        <v>24.2</v>
      </c>
      <c r="DN8" s="59">
        <v>24.1</v>
      </c>
      <c r="DO8" s="59">
        <v>23.9</v>
      </c>
      <c r="DP8" s="59">
        <v>24.4</v>
      </c>
      <c r="DQ8" s="59">
        <v>25.7</v>
      </c>
      <c r="DR8" s="59">
        <v>26.4</v>
      </c>
      <c r="DS8" s="59">
        <v>2.9</v>
      </c>
      <c r="DT8" s="59">
        <v>4.8</v>
      </c>
      <c r="DU8" s="59">
        <v>0</v>
      </c>
      <c r="DV8" s="59">
        <v>0</v>
      </c>
      <c r="DW8" s="59">
        <v>14.6</v>
      </c>
      <c r="DX8" s="59">
        <v>75.099999999999994</v>
      </c>
      <c r="DY8" s="59">
        <v>83.2</v>
      </c>
      <c r="DZ8" s="59">
        <v>84.6</v>
      </c>
      <c r="EA8" s="59">
        <v>67.8</v>
      </c>
      <c r="EB8" s="59">
        <v>61.8</v>
      </c>
      <c r="EC8" s="59">
        <v>54.5</v>
      </c>
      <c r="ED8" s="58">
        <v>63.9</v>
      </c>
      <c r="EE8" s="58">
        <v>65.900000000000006</v>
      </c>
      <c r="EF8" s="58">
        <v>66.599999999999994</v>
      </c>
      <c r="EG8" s="58">
        <v>68.400000000000006</v>
      </c>
      <c r="EH8" s="58">
        <v>69.8</v>
      </c>
      <c r="EI8" s="58">
        <v>52.9</v>
      </c>
      <c r="EJ8" s="58">
        <v>54.3</v>
      </c>
      <c r="EK8" s="58">
        <v>54.9</v>
      </c>
      <c r="EL8" s="58">
        <v>56.1</v>
      </c>
      <c r="EM8" s="58">
        <v>57.5</v>
      </c>
      <c r="EN8" s="58">
        <v>57</v>
      </c>
      <c r="EO8" s="58">
        <v>80.400000000000006</v>
      </c>
      <c r="EP8" s="58">
        <v>81.7</v>
      </c>
      <c r="EQ8" s="58">
        <v>80.3</v>
      </c>
      <c r="ER8" s="58">
        <v>80.3</v>
      </c>
      <c r="ES8" s="58">
        <v>79.7</v>
      </c>
      <c r="ET8" s="58">
        <v>69.400000000000006</v>
      </c>
      <c r="EU8" s="58">
        <v>69.900000000000006</v>
      </c>
      <c r="EV8" s="58">
        <v>68.8</v>
      </c>
      <c r="EW8" s="58">
        <v>69.7</v>
      </c>
      <c r="EX8" s="58">
        <v>70.400000000000006</v>
      </c>
      <c r="EY8" s="58">
        <v>70.400000000000006</v>
      </c>
      <c r="EZ8" s="59">
        <v>50981773</v>
      </c>
      <c r="FA8" s="59">
        <v>51744260</v>
      </c>
      <c r="FB8" s="59">
        <v>51266957</v>
      </c>
      <c r="FC8" s="59">
        <v>51741497</v>
      </c>
      <c r="FD8" s="59">
        <v>52382000</v>
      </c>
      <c r="FE8" s="59">
        <v>49696718</v>
      </c>
      <c r="FF8" s="59">
        <v>50234873</v>
      </c>
      <c r="FG8" s="59">
        <v>50294422</v>
      </c>
      <c r="FH8" s="59">
        <v>49693831</v>
      </c>
      <c r="FI8" s="59">
        <v>50513249</v>
      </c>
      <c r="FJ8" s="59">
        <v>50999060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179</v>
      </c>
      <c r="C10" s="62" t="s">
        <v>180</v>
      </c>
      <c r="D10" s="62" t="s">
        <v>181</v>
      </c>
      <c r="E10" s="62" t="s">
        <v>182</v>
      </c>
      <c r="F10" s="62" t="s">
        <v>183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総務課（企画係）</cp:lastModifiedBy>
  <cp:lastPrinted>2025-01-30T05:47:37Z</cp:lastPrinted>
  <dcterms:created xsi:type="dcterms:W3CDTF">2025-01-16T06:45:38Z</dcterms:created>
  <dcterms:modified xsi:type="dcterms:W3CDTF">2025-03-18T05:47:38Z</dcterms:modified>
  <cp:category/>
</cp:coreProperties>
</file>